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990"/>
  </bookViews>
  <sheets>
    <sheet name="sheet1" sheetId="3" r:id="rId1"/>
  </sheets>
  <definedNames>
    <definedName name="_xlnm._FilterDatabase" localSheetId="0" hidden="1">sheet1!$A$1:$F$24</definedName>
    <definedName name="Database">#REF!</definedName>
  </definedNames>
  <calcPr calcId="144525"/>
</workbook>
</file>

<file path=xl/sharedStrings.xml><?xml version="1.0" encoding="utf-8"?>
<sst xmlns="http://schemas.openxmlformats.org/spreadsheetml/2006/main" count="73" uniqueCount="26">
  <si>
    <t>2023年度黄山市屯溪一中教育集团和屯溪六中教育集团引进人才拟聘人员名单</t>
  </si>
  <si>
    <t>序号</t>
  </si>
  <si>
    <t>招聘单位</t>
  </si>
  <si>
    <t>岗位代码</t>
  </si>
  <si>
    <t>岗位名称</t>
  </si>
  <si>
    <t>姓名</t>
  </si>
  <si>
    <t>体检考察结论</t>
  </si>
  <si>
    <t>屯溪一中教育集团</t>
  </si>
  <si>
    <t>高中数学</t>
  </si>
  <si>
    <t>合格</t>
  </si>
  <si>
    <t>高中英语</t>
  </si>
  <si>
    <t>高中政治</t>
  </si>
  <si>
    <t>高中历史</t>
  </si>
  <si>
    <t>高中物理</t>
  </si>
  <si>
    <t>高中化学</t>
  </si>
  <si>
    <t>高中音乐</t>
  </si>
  <si>
    <t>高中体育</t>
  </si>
  <si>
    <t>高中美术</t>
  </si>
  <si>
    <t>高中信息技术</t>
  </si>
  <si>
    <t>屯溪六中教育集团</t>
  </si>
  <si>
    <t>初中语文</t>
  </si>
  <si>
    <t>初中数学</t>
  </si>
  <si>
    <t>初中英语</t>
  </si>
  <si>
    <t>初中政治</t>
  </si>
  <si>
    <t>初中生物</t>
  </si>
  <si>
    <t>初中体育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</si>
</sst>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color theme="1"/>
      <name val="宋体"/>
      <charset val="134"/>
      <scheme val="minor"/>
    </font>
    <font>
      <b/>
      <sz val="11"/>
      <color theme="1"/>
      <name val="宋体"/>
      <charset val="134"/>
      <scheme val="minor"/>
    </font>
    <font>
      <sz val="12"/>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24"/>
  <sheetViews>
    <sheetView tabSelected="1" workbookViewId="0">
      <selection activeCell="M16" sqref="M16"/>
    </sheetView>
  </sheetViews>
  <sheetFormatPr defaultColWidth="9" defaultRowHeight="13.5" outlineLevelCol="5"/>
  <cols>
    <col min="1" max="1" width="8.96666666666667" customWidth="1"/>
    <col min="2" max="2" width="23.1333333333333" customWidth="1"/>
    <col min="3" max="3" width="14.3083333333333" customWidth="1"/>
    <col min="4" max="4" width="16.6833333333333" customWidth="1"/>
    <col min="5" max="5" width="13.9416666666667" customWidth="1"/>
    <col min="6" max="6" width="16.125" customWidth="1"/>
  </cols>
  <sheetData>
    <row r="1" ht="30" customHeight="1" spans="1:6">
      <c r="A1" s="1" t="s">
        <v>0</v>
      </c>
      <c r="B1" s="1"/>
      <c r="C1" s="1"/>
      <c r="D1" s="1"/>
      <c r="E1" s="1"/>
      <c r="F1" s="1"/>
    </row>
    <row r="2" ht="29" customHeight="1" spans="1:6">
      <c r="A2" s="2" t="s">
        <v>1</v>
      </c>
      <c r="B2" s="3" t="s">
        <v>2</v>
      </c>
      <c r="C2" s="3" t="s">
        <v>3</v>
      </c>
      <c r="D2" s="3" t="s">
        <v>4</v>
      </c>
      <c r="E2" s="3" t="s">
        <v>5</v>
      </c>
      <c r="F2" s="2" t="s">
        <v>6</v>
      </c>
    </row>
    <row r="3" ht="29" customHeight="1" spans="1:6">
      <c r="A3" s="4">
        <v>1</v>
      </c>
      <c r="B3" s="5" t="s">
        <v>7</v>
      </c>
      <c r="C3" s="6" t="str">
        <f>"202301"</f>
        <v>202301</v>
      </c>
      <c r="D3" s="6" t="s">
        <v>8</v>
      </c>
      <c r="E3" s="6" t="str">
        <f>"杨广陆"</f>
        <v>杨广陆</v>
      </c>
      <c r="F3" s="7" t="s">
        <v>9</v>
      </c>
    </row>
    <row r="4" ht="29" customHeight="1" spans="1:6">
      <c r="A4" s="4">
        <v>2</v>
      </c>
      <c r="B4" s="5" t="s">
        <v>7</v>
      </c>
      <c r="C4" s="6" t="str">
        <f>"202302"</f>
        <v>202302</v>
      </c>
      <c r="D4" s="6" t="s">
        <v>10</v>
      </c>
      <c r="E4" s="6" t="str">
        <f>"李维珩"</f>
        <v>李维珩</v>
      </c>
      <c r="F4" s="7" t="s">
        <v>9</v>
      </c>
    </row>
    <row r="5" ht="29" customHeight="1" spans="1:6">
      <c r="A5" s="4">
        <v>3</v>
      </c>
      <c r="B5" s="5" t="s">
        <v>7</v>
      </c>
      <c r="C5" s="6" t="str">
        <f>"202302"</f>
        <v>202302</v>
      </c>
      <c r="D5" s="6" t="s">
        <v>10</v>
      </c>
      <c r="E5" s="6" t="str">
        <f>"王轶荟"</f>
        <v>王轶荟</v>
      </c>
      <c r="F5" s="7" t="s">
        <v>9</v>
      </c>
    </row>
    <row r="6" ht="29" customHeight="1" spans="1:6">
      <c r="A6" s="4">
        <v>4</v>
      </c>
      <c r="B6" s="5" t="s">
        <v>7</v>
      </c>
      <c r="C6" s="6" t="str">
        <f>"202303"</f>
        <v>202303</v>
      </c>
      <c r="D6" s="6" t="s">
        <v>11</v>
      </c>
      <c r="E6" s="6" t="str">
        <f>"张玉凤"</f>
        <v>张玉凤</v>
      </c>
      <c r="F6" s="7" t="s">
        <v>9</v>
      </c>
    </row>
    <row r="7" ht="29" customHeight="1" spans="1:6">
      <c r="A7" s="4">
        <v>5</v>
      </c>
      <c r="B7" s="5" t="s">
        <v>7</v>
      </c>
      <c r="C7" s="6" t="str">
        <f>"202304"</f>
        <v>202304</v>
      </c>
      <c r="D7" s="6" t="s">
        <v>12</v>
      </c>
      <c r="E7" s="6" t="str">
        <f>"江盼盼"</f>
        <v>江盼盼</v>
      </c>
      <c r="F7" s="7" t="s">
        <v>9</v>
      </c>
    </row>
    <row r="8" ht="29" customHeight="1" spans="1:6">
      <c r="A8" s="4">
        <v>6</v>
      </c>
      <c r="B8" s="5" t="s">
        <v>7</v>
      </c>
      <c r="C8" s="6" t="str">
        <f>"202304"</f>
        <v>202304</v>
      </c>
      <c r="D8" s="6" t="s">
        <v>12</v>
      </c>
      <c r="E8" s="6" t="str">
        <f>"余乔"</f>
        <v>余乔</v>
      </c>
      <c r="F8" s="7" t="s">
        <v>9</v>
      </c>
    </row>
    <row r="9" ht="29" customHeight="1" spans="1:6">
      <c r="A9" s="4">
        <v>7</v>
      </c>
      <c r="B9" s="5" t="s">
        <v>7</v>
      </c>
      <c r="C9" s="6" t="str">
        <f t="shared" ref="C9:C11" si="0">"202305"</f>
        <v>202305</v>
      </c>
      <c r="D9" s="6" t="s">
        <v>13</v>
      </c>
      <c r="E9" s="6" t="str">
        <f>"朱旭东"</f>
        <v>朱旭东</v>
      </c>
      <c r="F9" s="7" t="s">
        <v>9</v>
      </c>
    </row>
    <row r="10" ht="29" customHeight="1" spans="1:6">
      <c r="A10" s="4">
        <v>8</v>
      </c>
      <c r="B10" s="5" t="s">
        <v>7</v>
      </c>
      <c r="C10" s="6" t="str">
        <f t="shared" si="0"/>
        <v>202305</v>
      </c>
      <c r="D10" s="6" t="s">
        <v>13</v>
      </c>
      <c r="E10" s="6" t="str">
        <f>"沈怀武"</f>
        <v>沈怀武</v>
      </c>
      <c r="F10" s="7" t="s">
        <v>9</v>
      </c>
    </row>
    <row r="11" ht="29" customHeight="1" spans="1:6">
      <c r="A11" s="4">
        <v>9</v>
      </c>
      <c r="B11" s="5" t="s">
        <v>7</v>
      </c>
      <c r="C11" s="6" t="str">
        <f t="shared" si="0"/>
        <v>202305</v>
      </c>
      <c r="D11" s="6" t="s">
        <v>13</v>
      </c>
      <c r="E11" s="6" t="str">
        <f>"刘玉"</f>
        <v>刘玉</v>
      </c>
      <c r="F11" s="7" t="s">
        <v>9</v>
      </c>
    </row>
    <row r="12" ht="29" customHeight="1" spans="1:6">
      <c r="A12" s="4">
        <v>10</v>
      </c>
      <c r="B12" s="5" t="s">
        <v>7</v>
      </c>
      <c r="C12" s="6" t="str">
        <f>"202306"</f>
        <v>202306</v>
      </c>
      <c r="D12" s="6" t="s">
        <v>14</v>
      </c>
      <c r="E12" s="6" t="str">
        <f>"邹玉锋"</f>
        <v>邹玉锋</v>
      </c>
      <c r="F12" s="7" t="s">
        <v>9</v>
      </c>
    </row>
    <row r="13" ht="29" customHeight="1" spans="1:6">
      <c r="A13" s="4">
        <v>11</v>
      </c>
      <c r="B13" s="5" t="s">
        <v>7</v>
      </c>
      <c r="C13" s="6" t="str">
        <f>"202307"</f>
        <v>202307</v>
      </c>
      <c r="D13" s="6" t="s">
        <v>15</v>
      </c>
      <c r="E13" s="6" t="str">
        <f>"张正昕"</f>
        <v>张正昕</v>
      </c>
      <c r="F13" s="7" t="s">
        <v>9</v>
      </c>
    </row>
    <row r="14" ht="29" customHeight="1" spans="1:6">
      <c r="A14" s="4">
        <v>12</v>
      </c>
      <c r="B14" s="5" t="s">
        <v>7</v>
      </c>
      <c r="C14" s="6" t="str">
        <f>"202308"</f>
        <v>202308</v>
      </c>
      <c r="D14" s="6" t="s">
        <v>16</v>
      </c>
      <c r="E14" s="6" t="str">
        <f>"许皖俪"</f>
        <v>许皖俪</v>
      </c>
      <c r="F14" s="7" t="s">
        <v>9</v>
      </c>
    </row>
    <row r="15" ht="29" customHeight="1" spans="1:6">
      <c r="A15" s="4">
        <v>13</v>
      </c>
      <c r="B15" s="5" t="s">
        <v>7</v>
      </c>
      <c r="C15" s="6" t="str">
        <f>"202309"</f>
        <v>202309</v>
      </c>
      <c r="D15" s="6" t="s">
        <v>17</v>
      </c>
      <c r="E15" s="6" t="str">
        <f>"刘栗"</f>
        <v>刘栗</v>
      </c>
      <c r="F15" s="7" t="s">
        <v>9</v>
      </c>
    </row>
    <row r="16" ht="29" customHeight="1" spans="1:6">
      <c r="A16" s="4">
        <v>14</v>
      </c>
      <c r="B16" s="5" t="s">
        <v>7</v>
      </c>
      <c r="C16" s="6" t="str">
        <f>"202310"</f>
        <v>202310</v>
      </c>
      <c r="D16" s="6" t="s">
        <v>18</v>
      </c>
      <c r="E16" s="6" t="str">
        <f>"方雯婷"</f>
        <v>方雯婷</v>
      </c>
      <c r="F16" s="7" t="s">
        <v>9</v>
      </c>
    </row>
    <row r="17" ht="29" customHeight="1" spans="1:6">
      <c r="A17" s="4">
        <v>15</v>
      </c>
      <c r="B17" s="5" t="s">
        <v>19</v>
      </c>
      <c r="C17" s="6" t="str">
        <f>"202312"</f>
        <v>202312</v>
      </c>
      <c r="D17" s="6" t="s">
        <v>20</v>
      </c>
      <c r="E17" s="6" t="str">
        <f>"程妍"</f>
        <v>程妍</v>
      </c>
      <c r="F17" s="7" t="s">
        <v>9</v>
      </c>
    </row>
    <row r="18" ht="29" customHeight="1" spans="1:6">
      <c r="A18" s="4">
        <v>16</v>
      </c>
      <c r="B18" s="5" t="s">
        <v>19</v>
      </c>
      <c r="C18" s="6" t="str">
        <f>"202312"</f>
        <v>202312</v>
      </c>
      <c r="D18" s="6" t="s">
        <v>20</v>
      </c>
      <c r="E18" s="6" t="str">
        <f>"郑淑颖"</f>
        <v>郑淑颖</v>
      </c>
      <c r="F18" s="7" t="s">
        <v>9</v>
      </c>
    </row>
    <row r="19" ht="29" customHeight="1" spans="1:6">
      <c r="A19" s="4">
        <v>17</v>
      </c>
      <c r="B19" s="5" t="s">
        <v>19</v>
      </c>
      <c r="C19" s="6" t="str">
        <f>"202313"</f>
        <v>202313</v>
      </c>
      <c r="D19" s="6" t="s">
        <v>21</v>
      </c>
      <c r="E19" s="6" t="str">
        <f>"江谦"</f>
        <v>江谦</v>
      </c>
      <c r="F19" s="7" t="s">
        <v>9</v>
      </c>
    </row>
    <row r="20" ht="29" customHeight="1" spans="1:6">
      <c r="A20" s="4">
        <v>18</v>
      </c>
      <c r="B20" s="5" t="s">
        <v>19</v>
      </c>
      <c r="C20" s="6" t="str">
        <f>"202314"</f>
        <v>202314</v>
      </c>
      <c r="D20" s="6" t="s">
        <v>22</v>
      </c>
      <c r="E20" s="6" t="str">
        <f>"程盈"</f>
        <v>程盈</v>
      </c>
      <c r="F20" s="7" t="s">
        <v>9</v>
      </c>
    </row>
    <row r="21" ht="29" customHeight="1" spans="1:6">
      <c r="A21" s="4">
        <v>19</v>
      </c>
      <c r="B21" s="5" t="s">
        <v>19</v>
      </c>
      <c r="C21" s="6" t="str">
        <f>"202315"</f>
        <v>202315</v>
      </c>
      <c r="D21" s="6" t="s">
        <v>23</v>
      </c>
      <c r="E21" s="6" t="str">
        <f>"周洁"</f>
        <v>周洁</v>
      </c>
      <c r="F21" s="7" t="s">
        <v>9</v>
      </c>
    </row>
    <row r="22" ht="29" customHeight="1" spans="1:6">
      <c r="A22" s="4">
        <v>20</v>
      </c>
      <c r="B22" s="5" t="s">
        <v>19</v>
      </c>
      <c r="C22" s="6" t="str">
        <f>"202316"</f>
        <v>202316</v>
      </c>
      <c r="D22" s="6" t="s">
        <v>24</v>
      </c>
      <c r="E22" s="6" t="str">
        <f>"张悦"</f>
        <v>张悦</v>
      </c>
      <c r="F22" s="7" t="s">
        <v>9</v>
      </c>
    </row>
    <row r="23" ht="29" customHeight="1" spans="1:6">
      <c r="A23" s="4">
        <v>21</v>
      </c>
      <c r="B23" s="5" t="s">
        <v>19</v>
      </c>
      <c r="C23" s="6" t="str">
        <f>"202317"</f>
        <v>202317</v>
      </c>
      <c r="D23" s="6" t="s">
        <v>25</v>
      </c>
      <c r="E23" s="6" t="str">
        <f>"贾仁鹏"</f>
        <v>贾仁鹏</v>
      </c>
      <c r="F23" s="7" t="s">
        <v>9</v>
      </c>
    </row>
    <row r="24" ht="29" customHeight="1" spans="1:6">
      <c r="A24" s="4">
        <v>22</v>
      </c>
      <c r="B24" s="5" t="s">
        <v>19</v>
      </c>
      <c r="C24" s="6" t="str">
        <f>"202317"</f>
        <v>202317</v>
      </c>
      <c r="D24" s="6" t="s">
        <v>25</v>
      </c>
      <c r="E24" s="6" t="str">
        <f>"倪友法"</f>
        <v>倪友法</v>
      </c>
      <c r="F24" s="7" t="s">
        <v>9</v>
      </c>
    </row>
  </sheetData>
  <autoFilter ref="A1:F24">
    <extLst/>
  </autoFilter>
  <mergeCells count="1">
    <mergeCell ref="A1:F1"/>
  </mergeCells>
  <conditionalFormatting sqref="E23">
    <cfRule type="duplicateValues" dxfId="0" priority="1"/>
  </conditionalFormatting>
  <conditionalFormatting sqref="E24">
    <cfRule type="duplicateValues" dxfId="0" priority="2"/>
  </conditionalFormatting>
  <conditionalFormatting sqref="E3:E22">
    <cfRule type="duplicateValues" dxfId="0" priority="4"/>
    <cfRule type="duplicateValues" dxfId="0" priority="3"/>
  </conditionalFormatting>
  <pageMargins left="0.511805555555556" right="0.275" top="0.314583333333333" bottom="0.314583333333333" header="0.5" footer="2.2833333333333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cp:lastModifiedBy>
  <dcterms:created xsi:type="dcterms:W3CDTF">2019-07-24T06:26:00Z</dcterms:created>
  <dcterms:modified xsi:type="dcterms:W3CDTF">2023-07-04T11:28:41Z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81A975BC601845DB81287DE9906819B2</vt:lpwstr>
  </property>
</Properties>
</file>